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autoCompressPictures="0"/>
  <bookViews>
    <workbookView xWindow="0" yWindow="468" windowWidth="15480" windowHeight="6696" tabRatio="500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B19" i="1" l="1"/>
  <c r="B95" i="1"/>
  <c r="B45" i="1"/>
  <c r="C45" i="1"/>
  <c r="B55" i="1"/>
  <c r="C19" i="1"/>
  <c r="C55" i="1"/>
  <c r="C83" i="1"/>
  <c r="C95" i="1"/>
  <c r="C73" i="1"/>
  <c r="C65" i="1"/>
  <c r="C97" i="1" l="1"/>
  <c r="C104" i="1"/>
  <c r="C107" i="1" s="1"/>
  <c r="C9" i="1"/>
  <c r="C37" i="1"/>
  <c r="B97" i="1"/>
  <c r="B9" i="1"/>
  <c r="B37" i="1"/>
  <c r="B75" i="1" l="1"/>
  <c r="C75" i="1"/>
  <c r="C109" i="1" s="1"/>
  <c r="C108" i="1"/>
  <c r="C110" i="1" l="1"/>
</calcChain>
</file>

<file path=xl/sharedStrings.xml><?xml version="1.0" encoding="utf-8"?>
<sst xmlns="http://schemas.openxmlformats.org/spreadsheetml/2006/main" count="144" uniqueCount="115">
  <si>
    <t>1. Adminstration</t>
  </si>
  <si>
    <t>Bank Fees</t>
  </si>
  <si>
    <t>Stationery (Letterheads/Envelopes/Printing/Stamps)</t>
  </si>
  <si>
    <t>CPA Fees - 990 Non profit filing/Solicitation license</t>
  </si>
  <si>
    <t>Subtotal:</t>
  </si>
  <si>
    <t>2. School Educational Programs</t>
  </si>
  <si>
    <t>Cultural Arts (Artist In Residence)</t>
  </si>
  <si>
    <t>Readers Read Bookstore</t>
  </si>
  <si>
    <t>Battle of the Books (T Shirts)</t>
  </si>
  <si>
    <t>PTO General Meeting Food (Pizza)</t>
  </si>
  <si>
    <t>PTO General Meeting Childcare</t>
  </si>
  <si>
    <t>Increased PTO Signage and Notice Boards</t>
  </si>
  <si>
    <t>LC Discretionary Spending Fund</t>
  </si>
  <si>
    <t>Teacher Supply Stipend ($150 x 31 teachers)</t>
  </si>
  <si>
    <t>K Grade General Fund (Paid Quarterly)</t>
  </si>
  <si>
    <t>1st Grade General Fund (Paid Quarterly)</t>
  </si>
  <si>
    <t>2nd Grade General Fund (Paid Quarterly)</t>
  </si>
  <si>
    <t>3rd Grade General Fund (Paid Quarterly)</t>
  </si>
  <si>
    <t>4th Grade General Fund (Paid Quarterly)</t>
  </si>
  <si>
    <t>5th Grade General Fund (Paid Quarterly)</t>
  </si>
  <si>
    <t>Thank You Gifts</t>
  </si>
  <si>
    <t>General School Fund</t>
  </si>
  <si>
    <t>Student Directory</t>
  </si>
  <si>
    <t>Teacher Appreciation Week</t>
  </si>
  <si>
    <t>Breakfast of Hope</t>
  </si>
  <si>
    <t>Hot Chocolate 10k</t>
  </si>
  <si>
    <t>Annual Giving/Appeal Letter</t>
  </si>
  <si>
    <t>CPA Accounting fees ($250 per month)</t>
  </si>
  <si>
    <t>EXPENSES</t>
  </si>
  <si>
    <t>Go Local Cards</t>
  </si>
  <si>
    <t>Open House - Ice Cream</t>
  </si>
  <si>
    <t>INCOME</t>
  </si>
  <si>
    <t>Dine for Dickson</t>
  </si>
  <si>
    <t>Winter Recital: Pass the Hat</t>
  </si>
  <si>
    <t>Year Book</t>
  </si>
  <si>
    <t>2016-17</t>
  </si>
  <si>
    <t>2015-16</t>
  </si>
  <si>
    <t>4th grade Field Trip - Scholarships</t>
  </si>
  <si>
    <t>5th Grade Field Trip (Washington DC) - Scholarships</t>
  </si>
  <si>
    <t>Spring Fundraiser &amp; Dance</t>
  </si>
  <si>
    <t>PTO Meetings Bucket</t>
  </si>
  <si>
    <t>Supplies for students</t>
  </si>
  <si>
    <t>Plants &amp; soil</t>
  </si>
  <si>
    <t>Fundraiser Expenses</t>
  </si>
  <si>
    <t>Courtyard &amp; Playground Shade</t>
  </si>
  <si>
    <t>K-2 Playground Shade Shelter (like a bus stop)</t>
  </si>
  <si>
    <t>School Outreach (Family Activity Nights)</t>
  </si>
  <si>
    <t>3. Teacher &amp; Classroom Support</t>
  </si>
  <si>
    <t>4. PTO Functions, Meetings &amp; Supplies</t>
  </si>
  <si>
    <t>Total Income:</t>
  </si>
  <si>
    <t>Comments</t>
  </si>
  <si>
    <t xml:space="preserve">PTO Garden Account </t>
  </si>
  <si>
    <t>VISTA Stipend</t>
  </si>
  <si>
    <t>PTO Checking Account</t>
  </si>
  <si>
    <t>Not used in 2015-16; still needed?</t>
  </si>
  <si>
    <t>Total Assets:</t>
  </si>
  <si>
    <t>ASSETS</t>
  </si>
  <si>
    <t>Not used in 2015-16</t>
  </si>
  <si>
    <t>ADA-compliant Tables for Outdoor Learning</t>
  </si>
  <si>
    <t>Cancelled in 2015-16</t>
  </si>
  <si>
    <t>Not done in 2015-16</t>
  </si>
  <si>
    <t>Spring Carnival &amp; Auction</t>
  </si>
  <si>
    <t>3rd Grade Field Trip (Camp Greenville) Scholarships</t>
  </si>
  <si>
    <t>PTO Garden CD Account</t>
  </si>
  <si>
    <t>Garden Equipment</t>
  </si>
  <si>
    <t>Temporary solutions; Pop-up tents and shade tarps</t>
  </si>
  <si>
    <t>PreK Classroom</t>
  </si>
  <si>
    <t>Funded by Sponsors; Materials only (labor donated)</t>
  </si>
  <si>
    <t>Funding and cost not yet identified</t>
  </si>
  <si>
    <t>Classroom Gardening Planters</t>
  </si>
  <si>
    <t>Used for items shown separately in 2015-16</t>
  </si>
  <si>
    <t>+ Income</t>
  </si>
  <si>
    <t>+ Assets</t>
  </si>
  <si>
    <t>- Expenses</t>
  </si>
  <si>
    <t>Ending Balance:</t>
  </si>
  <si>
    <t>Funded by Earmarked PTO Garden CD Account</t>
  </si>
  <si>
    <t>Potential Grant Income</t>
  </si>
  <si>
    <t>7. Other Expenses</t>
  </si>
  <si>
    <t>6. IDES Learning Garden</t>
  </si>
  <si>
    <t>Cooking Program</t>
  </si>
  <si>
    <t>Community Garden</t>
  </si>
  <si>
    <t>1. IDES Learning Garden</t>
  </si>
  <si>
    <t>2. General PTO Fundraisers</t>
  </si>
  <si>
    <t>Total Expenses:</t>
  </si>
  <si>
    <t>5. Fundraisers &amp; Socials</t>
  </si>
  <si>
    <t>Proposed Budget 2016-17 for IDES PTO as of 10-11-16</t>
  </si>
  <si>
    <t>Garden Coordinator stipend (Year round)</t>
  </si>
  <si>
    <t>Previously outside of PTO budget</t>
  </si>
  <si>
    <t>New idea for 2016-17</t>
  </si>
  <si>
    <t>Starting Balance</t>
  </si>
  <si>
    <t>Ending Balance</t>
  </si>
  <si>
    <t>budgeted separately at grade level this year versus different grade</t>
  </si>
  <si>
    <t>paid already</t>
  </si>
  <si>
    <t>Increase in teaching staff and specials (36 teachers) - paid</t>
  </si>
  <si>
    <t>pay $500 in October, reasses after further fundraising</t>
  </si>
  <si>
    <t>One fourth of what grades receive for lump sum; $125 now, reassess after further fundraising</t>
  </si>
  <si>
    <t>Specialist (BE, Spanish, Title I, AIG, Art, Music, PE)</t>
  </si>
  <si>
    <t>School Dances (Halloween, Grade, etc.)</t>
  </si>
  <si>
    <t>Bulbs $600, plants $, pasta dinner $, seeds $ (contingent upon raising the money)</t>
  </si>
  <si>
    <t>contingent upon raising the money (grant funding); separate structure</t>
  </si>
  <si>
    <t>contingent upon raising the money and after garden coordinator stipend</t>
  </si>
  <si>
    <t>Cash Donations (Foundations/Corporations)</t>
  </si>
  <si>
    <t>upon request</t>
  </si>
  <si>
    <t>Possible waterproof sign outdoors</t>
  </si>
  <si>
    <t>last year, PTO contributed $4,000 - Joan received $9,600 - $6,000 coming from PTO this fiscal year</t>
  </si>
  <si>
    <t>Reduce due to prior year snow free entry</t>
  </si>
  <si>
    <t>Current level</t>
  </si>
  <si>
    <t>Go fund me, Corporate Sponsorships, Grants, other</t>
  </si>
  <si>
    <t>Spring Dance</t>
  </si>
  <si>
    <t>Hospitality (coffee pot, dishes, pots, etc.)</t>
  </si>
  <si>
    <t>Fundraisers for Garden (bulb, seed sale, pasta dinner)</t>
  </si>
  <si>
    <t>to reduce cost of yearbooks to $10</t>
  </si>
  <si>
    <t>Diversity Committee</t>
  </si>
  <si>
    <t xml:space="preserve">potential $3,600 spend based upon </t>
  </si>
  <si>
    <t>Amended to $9000 per Motion at meeting on 11/21/16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</si>
</sst>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20" x14ac:knownFonts="1">
    <font>
      <sz val="12"/>
      <color theme="1"/>
      <name val="Calibri"/>
      <family val="2"/>
      <scheme val="minor"/>
    </font>
    <font>
      <b/>
      <i/>
      <sz val="16"/>
      <color indexed="8"/>
      <name val="Calibri"/>
      <family val="2"/>
    </font>
    <font>
      <sz val="14"/>
      <color indexed="8"/>
      <name val="Calibri"/>
      <family val="2"/>
    </font>
    <font>
      <b/>
      <i/>
      <sz val="14"/>
      <color indexed="8"/>
      <name val="Calibri"/>
      <family val="2"/>
    </font>
    <font>
      <sz val="14"/>
      <name val="Calibri"/>
      <family val="2"/>
    </font>
    <font>
      <b/>
      <sz val="14"/>
      <color indexed="8"/>
      <name val="Calibri"/>
      <family val="2"/>
    </font>
    <font>
      <b/>
      <sz val="16"/>
      <color indexed="8"/>
      <name val="Calibri"/>
      <family val="2"/>
    </font>
    <font>
      <sz val="14"/>
      <color indexed="8"/>
      <name val="Calibri"/>
      <family val="2"/>
    </font>
    <font>
      <sz val="8"/>
      <name val="Calibri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i/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6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39" fontId="2" fillId="0" borderId="1" xfId="0" applyNumberFormat="1" applyFont="1" applyBorder="1"/>
    <xf numFmtId="39" fontId="4" fillId="0" borderId="1" xfId="0" applyNumberFormat="1" applyFont="1" applyBorder="1"/>
    <xf numFmtId="39" fontId="2" fillId="0" borderId="0" xfId="0" applyNumberFormat="1" applyFont="1" applyBorder="1"/>
    <xf numFmtId="0" fontId="0" fillId="0" borderId="1" xfId="0" applyBorder="1"/>
    <xf numFmtId="39" fontId="3" fillId="0" borderId="1" xfId="0" applyNumberFormat="1" applyFont="1" applyBorder="1" applyAlignment="1">
      <alignment horizontal="right"/>
    </xf>
    <xf numFmtId="39" fontId="2" fillId="0" borderId="1" xfId="0" applyNumberFormat="1" applyFont="1" applyBorder="1" applyAlignment="1">
      <alignment horizontal="left"/>
    </xf>
    <xf numFmtId="39" fontId="2" fillId="0" borderId="1" xfId="0" applyNumberFormat="1" applyFont="1" applyFill="1" applyBorder="1"/>
    <xf numFmtId="0" fontId="2" fillId="0" borderId="1" xfId="0" applyFont="1" applyBorder="1"/>
    <xf numFmtId="0" fontId="2" fillId="0" borderId="1" xfId="0" applyFont="1" applyFill="1" applyBorder="1"/>
    <xf numFmtId="39" fontId="1" fillId="2" borderId="0" xfId="0" applyNumberFormat="1" applyFont="1" applyFill="1" applyBorder="1"/>
    <xf numFmtId="164" fontId="2" fillId="0" borderId="0" xfId="0" applyNumberFormat="1" applyFont="1"/>
    <xf numFmtId="164" fontId="2" fillId="0" borderId="1" xfId="0" applyNumberFormat="1" applyFont="1" applyBorder="1"/>
    <xf numFmtId="164" fontId="5" fillId="0" borderId="1" xfId="0" applyNumberFormat="1" applyFont="1" applyBorder="1"/>
    <xf numFmtId="164" fontId="2" fillId="0" borderId="1" xfId="0" applyNumberFormat="1" applyFont="1" applyFill="1" applyBorder="1"/>
    <xf numFmtId="164" fontId="7" fillId="0" borderId="1" xfId="0" applyNumberFormat="1" applyFont="1" applyBorder="1"/>
    <xf numFmtId="164" fontId="7" fillId="0" borderId="2" xfId="0" applyNumberFormat="1" applyFont="1" applyBorder="1"/>
    <xf numFmtId="164" fontId="0" fillId="0" borderId="0" xfId="0" applyNumberFormat="1"/>
    <xf numFmtId="164" fontId="4" fillId="0" borderId="1" xfId="0" applyNumberFormat="1" applyFont="1" applyBorder="1"/>
    <xf numFmtId="164" fontId="0" fillId="0" borderId="1" xfId="0" applyNumberFormat="1" applyBorder="1"/>
    <xf numFmtId="164" fontId="0" fillId="0" borderId="1" xfId="0" applyNumberFormat="1" applyFont="1" applyBorder="1"/>
    <xf numFmtId="39" fontId="1" fillId="3" borderId="1" xfId="0" applyNumberFormat="1" applyFont="1" applyFill="1" applyBorder="1" applyAlignment="1">
      <alignment horizontal="left"/>
    </xf>
    <xf numFmtId="6" fontId="2" fillId="0" borderId="1" xfId="0" applyNumberFormat="1" applyFont="1" applyBorder="1"/>
    <xf numFmtId="164" fontId="5" fillId="0" borderId="2" xfId="0" applyNumberFormat="1" applyFont="1" applyBorder="1"/>
    <xf numFmtId="39" fontId="1" fillId="3" borderId="1" xfId="0" applyNumberFormat="1" applyFont="1" applyFill="1" applyBorder="1"/>
    <xf numFmtId="0" fontId="9" fillId="0" borderId="0" xfId="0" applyFont="1"/>
    <xf numFmtId="164" fontId="10" fillId="0" borderId="1" xfId="0" applyNumberFormat="1" applyFont="1" applyBorder="1"/>
    <xf numFmtId="3" fontId="11" fillId="0" borderId="0" xfId="0" applyNumberFormat="1" applyFont="1"/>
    <xf numFmtId="0" fontId="12" fillId="0" borderId="0" xfId="0" applyFont="1"/>
    <xf numFmtId="39" fontId="13" fillId="2" borderId="0" xfId="0" applyNumberFormat="1" applyFont="1" applyFill="1" applyBorder="1"/>
    <xf numFmtId="39" fontId="14" fillId="0" borderId="0" xfId="0" applyNumberFormat="1" applyFont="1" applyBorder="1"/>
    <xf numFmtId="0" fontId="14" fillId="0" borderId="0" xfId="0" applyFont="1"/>
    <xf numFmtId="0" fontId="1" fillId="3" borderId="1" xfId="0" applyFont="1" applyFill="1" applyBorder="1"/>
    <xf numFmtId="164" fontId="0" fillId="0" borderId="5" xfId="0" applyNumberFormat="1" applyBorder="1"/>
    <xf numFmtId="0" fontId="6" fillId="0" borderId="5" xfId="0" applyFont="1" applyFill="1" applyBorder="1"/>
    <xf numFmtId="164" fontId="2" fillId="0" borderId="5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2" fillId="0" borderId="0" xfId="0" applyNumberFormat="1" applyFont="1" applyBorder="1"/>
    <xf numFmtId="0" fontId="6" fillId="2" borderId="5" xfId="0" applyFont="1" applyFill="1" applyBorder="1"/>
    <xf numFmtId="164" fontId="4" fillId="0" borderId="6" xfId="0" applyNumberFormat="1" applyFont="1" applyBorder="1"/>
    <xf numFmtId="164" fontId="2" fillId="0" borderId="6" xfId="0" applyNumberFormat="1" applyFont="1" applyBorder="1"/>
    <xf numFmtId="0" fontId="12" fillId="0" borderId="4" xfId="0" applyFont="1" applyFill="1" applyBorder="1"/>
    <xf numFmtId="0" fontId="0" fillId="0" borderId="7" xfId="0" applyBorder="1"/>
    <xf numFmtId="164" fontId="0" fillId="0" borderId="7" xfId="0" applyNumberFormat="1" applyBorder="1"/>
    <xf numFmtId="164" fontId="2" fillId="0" borderId="7" xfId="0" applyNumberFormat="1" applyFont="1" applyBorder="1"/>
    <xf numFmtId="164" fontId="2" fillId="0" borderId="2" xfId="0" applyNumberFormat="1" applyFont="1" applyBorder="1"/>
    <xf numFmtId="39" fontId="14" fillId="0" borderId="0" xfId="0" applyNumberFormat="1" applyFont="1" applyFill="1" applyBorder="1"/>
    <xf numFmtId="164" fontId="0" fillId="0" borderId="5" xfId="0" applyNumberFormat="1" applyBorder="1"/>
    <xf numFmtId="0" fontId="6" fillId="0" borderId="5" xfId="0" applyFont="1" applyBorder="1"/>
    <xf numFmtId="0" fontId="15" fillId="0" borderId="0" xfId="0" applyFont="1" applyBorder="1"/>
    <xf numFmtId="164" fontId="16" fillId="0" borderId="0" xfId="0" applyNumberFormat="1" applyFont="1"/>
    <xf numFmtId="0" fontId="16" fillId="0" borderId="0" xfId="0" applyFont="1"/>
    <xf numFmtId="0" fontId="16" fillId="0" borderId="0" xfId="0" applyFont="1"/>
    <xf numFmtId="164" fontId="0" fillId="0" borderId="0" xfId="0" applyNumberFormat="1" applyBorder="1"/>
    <xf numFmtId="0" fontId="17" fillId="0" borderId="8" xfId="0" applyFont="1" applyBorder="1"/>
    <xf numFmtId="164" fontId="0" fillId="0" borderId="8" xfId="0" applyNumberFormat="1" applyBorder="1"/>
    <xf numFmtId="164" fontId="2" fillId="0" borderId="8" xfId="0" applyNumberFormat="1" applyFont="1" applyBorder="1"/>
    <xf numFmtId="39" fontId="2" fillId="0" borderId="1" xfId="0" quotePrefix="1" applyNumberFormat="1" applyFont="1" applyBorder="1" applyAlignment="1">
      <alignment horizontal="left"/>
    </xf>
    <xf numFmtId="39" fontId="9" fillId="0" borderId="0" xfId="0" applyNumberFormat="1" applyFont="1" applyBorder="1"/>
    <xf numFmtId="0" fontId="2" fillId="0" borderId="2" xfId="0" applyFont="1" applyBorder="1"/>
    <xf numFmtId="0" fontId="5" fillId="0" borderId="1" xfId="0" applyFont="1" applyBorder="1" applyAlignment="1">
      <alignment horizontal="right"/>
    </xf>
    <xf numFmtId="0" fontId="18" fillId="0" borderId="1" xfId="0" applyFont="1" applyBorder="1"/>
    <xf numFmtId="164" fontId="18" fillId="0" borderId="1" xfId="0" applyNumberFormat="1" applyFont="1" applyBorder="1"/>
    <xf numFmtId="39" fontId="3" fillId="0" borderId="7" xfId="0" applyNumberFormat="1" applyFont="1" applyBorder="1" applyAlignment="1">
      <alignment horizontal="right"/>
    </xf>
    <xf numFmtId="164" fontId="5" fillId="0" borderId="7" xfId="0" applyNumberFormat="1" applyFont="1" applyBorder="1"/>
    <xf numFmtId="39" fontId="3" fillId="0" borderId="3" xfId="0" applyNumberFormat="1" applyFont="1" applyBorder="1" applyAlignment="1">
      <alignment horizontal="right"/>
    </xf>
    <xf numFmtId="164" fontId="5" fillId="0" borderId="3" xfId="0" applyNumberFormat="1" applyFont="1" applyBorder="1"/>
    <xf numFmtId="0" fontId="19" fillId="0" borderId="0" xfId="0" applyFont="1" applyBorder="1"/>
    <xf numFmtId="164" fontId="5" fillId="0" borderId="9" xfId="0" applyNumberFormat="1" applyFont="1" applyBorder="1"/>
    <xf numFmtId="39" fontId="2" fillId="0" borderId="7" xfId="0" quotePrefix="1" applyNumberFormat="1" applyFont="1" applyBorder="1" applyAlignment="1">
      <alignment horizontal="left"/>
    </xf>
    <xf numFmtId="164" fontId="10" fillId="0" borderId="7" xfId="0" applyNumberFormat="1" applyFont="1" applyBorder="1"/>
    <xf numFmtId="0" fontId="17" fillId="0" borderId="0" xfId="0" applyFont="1" applyBorder="1"/>
    <xf numFmtId="0" fontId="3" fillId="4" borderId="3" xfId="0" applyFont="1" applyFill="1" applyBorder="1" applyAlignment="1">
      <alignment horizontal="right"/>
    </xf>
    <xf numFmtId="164" fontId="5" fillId="4" borderId="3" xfId="0" applyNumberFormat="1" applyFont="1" applyFill="1" applyBorder="1" applyAlignment="1">
      <alignment horizontal="right"/>
    </xf>
    <xf numFmtId="39" fontId="3" fillId="0" borderId="3" xfId="0" applyNumberFormat="1" applyFont="1" applyFill="1" applyBorder="1" applyAlignment="1">
      <alignment horizontal="right"/>
    </xf>
    <xf numFmtId="164" fontId="10" fillId="0" borderId="3" xfId="0" applyNumberFormat="1" applyFont="1" applyFill="1" applyBorder="1"/>
    <xf numFmtId="164" fontId="5" fillId="0" borderId="3" xfId="0" applyNumberFormat="1" applyFont="1" applyFill="1" applyBorder="1"/>
    <xf numFmtId="164" fontId="7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111"/>
  <sheetViews>
    <sheetView showGridLines="0" tabSelected="1" topLeftCell="A64" zoomScaleNormal="120" zoomScalePageLayoutView="120" workbookViewId="0">
      <selection activeCell="C79" sqref="C79"/>
    </sheetView>
  </sheetViews>
  <sheetFormatPr defaultColWidth="11" defaultRowHeight="18" x14ac:dyDescent="0.35"/>
  <cols>
    <col min="1" max="1" width="50.8984375" bestFit="1" customWidth="1"/>
    <col min="2" max="2" width="12" style="17" bestFit="1" customWidth="1"/>
    <col min="3" max="3" width="11" style="11"/>
    <col min="4" max="4" width="49.8984375" style="31" bestFit="1" customWidth="1"/>
    <col min="10" max="10" width="11" style="11"/>
  </cols>
  <sheetData>
    <row r="1" spans="1:10" ht="21" x14ac:dyDescent="0.4">
      <c r="A1" s="68" t="s">
        <v>85</v>
      </c>
    </row>
    <row r="2" spans="1:10" s="53" customFormat="1" ht="15.6" x14ac:dyDescent="0.3">
      <c r="A2" s="50"/>
      <c r="B2" s="51"/>
      <c r="C2" s="51"/>
      <c r="D2" s="52"/>
      <c r="J2" s="51"/>
    </row>
    <row r="3" spans="1:10" ht="21" x14ac:dyDescent="0.4">
      <c r="A3" s="49" t="s">
        <v>28</v>
      </c>
      <c r="B3" s="48"/>
      <c r="D3" s="25"/>
    </row>
    <row r="4" spans="1:10" ht="21" x14ac:dyDescent="0.4">
      <c r="A4" s="24" t="s">
        <v>0</v>
      </c>
      <c r="B4" s="12" t="s">
        <v>36</v>
      </c>
      <c r="C4" s="12" t="s">
        <v>35</v>
      </c>
      <c r="D4" s="27" t="s">
        <v>50</v>
      </c>
    </row>
    <row r="5" spans="1:10" x14ac:dyDescent="0.35">
      <c r="A5" s="1" t="s">
        <v>1</v>
      </c>
      <c r="B5" s="12">
        <v>150</v>
      </c>
      <c r="C5" s="12">
        <v>150</v>
      </c>
      <c r="D5" s="28"/>
    </row>
    <row r="6" spans="1:10" x14ac:dyDescent="0.35">
      <c r="A6" s="1" t="s">
        <v>2</v>
      </c>
      <c r="B6" s="12">
        <v>150</v>
      </c>
      <c r="C6" s="12">
        <v>150</v>
      </c>
      <c r="D6" s="28"/>
    </row>
    <row r="7" spans="1:10" x14ac:dyDescent="0.35">
      <c r="A7" s="1" t="s">
        <v>3</v>
      </c>
      <c r="B7" s="12">
        <v>750</v>
      </c>
      <c r="C7" s="12">
        <v>750</v>
      </c>
      <c r="D7" s="28"/>
    </row>
    <row r="8" spans="1:10" x14ac:dyDescent="0.35">
      <c r="A8" s="2" t="s">
        <v>27</v>
      </c>
      <c r="B8" s="40">
        <v>2500</v>
      </c>
      <c r="C8" s="12">
        <v>1000</v>
      </c>
      <c r="D8" s="28" t="s">
        <v>54</v>
      </c>
    </row>
    <row r="9" spans="1:10" x14ac:dyDescent="0.35">
      <c r="A9" s="5" t="s">
        <v>4</v>
      </c>
      <c r="B9" s="26">
        <f>SUM(B5:B8)</f>
        <v>3550</v>
      </c>
      <c r="C9" s="26">
        <f>SUM(C5:C8)</f>
        <v>2050</v>
      </c>
      <c r="D9" s="28"/>
    </row>
    <row r="10" spans="1:10" x14ac:dyDescent="0.35">
      <c r="A10" s="4"/>
      <c r="B10" s="19"/>
      <c r="C10" s="12"/>
      <c r="D10" s="28"/>
    </row>
    <row r="11" spans="1:10" ht="21" x14ac:dyDescent="0.4">
      <c r="A11" s="24" t="s">
        <v>5</v>
      </c>
      <c r="B11" s="19"/>
      <c r="C11" s="12"/>
      <c r="D11" s="28"/>
    </row>
    <row r="12" spans="1:10" x14ac:dyDescent="0.35">
      <c r="A12" s="1" t="s">
        <v>38</v>
      </c>
      <c r="B12" s="12"/>
      <c r="C12" s="12">
        <v>5000</v>
      </c>
      <c r="D12" s="25" t="s">
        <v>91</v>
      </c>
    </row>
    <row r="13" spans="1:10" x14ac:dyDescent="0.35">
      <c r="A13" s="1" t="s">
        <v>37</v>
      </c>
      <c r="B13" s="12"/>
      <c r="C13" s="12">
        <v>2500</v>
      </c>
      <c r="D13" s="25" t="s">
        <v>92</v>
      </c>
    </row>
    <row r="14" spans="1:10" x14ac:dyDescent="0.35">
      <c r="A14" s="1" t="s">
        <v>62</v>
      </c>
      <c r="B14" s="12"/>
      <c r="C14" s="12">
        <v>1200</v>
      </c>
      <c r="D14" s="28"/>
    </row>
    <row r="15" spans="1:10" x14ac:dyDescent="0.35">
      <c r="A15" s="1" t="s">
        <v>6</v>
      </c>
      <c r="B15" s="41">
        <v>1000</v>
      </c>
      <c r="C15" s="12">
        <v>0</v>
      </c>
      <c r="D15" s="42" t="s">
        <v>57</v>
      </c>
    </row>
    <row r="16" spans="1:10" x14ac:dyDescent="0.35">
      <c r="A16" s="1" t="s">
        <v>7</v>
      </c>
      <c r="B16" s="12">
        <v>1000</v>
      </c>
      <c r="C16" s="12">
        <v>500</v>
      </c>
      <c r="D16" s="28"/>
    </row>
    <row r="17" spans="1:5" x14ac:dyDescent="0.35">
      <c r="A17" s="1" t="s">
        <v>8</v>
      </c>
      <c r="B17" s="12">
        <v>200</v>
      </c>
      <c r="C17" s="12">
        <v>200</v>
      </c>
      <c r="D17" s="28"/>
    </row>
    <row r="18" spans="1:5" x14ac:dyDescent="0.35">
      <c r="A18" s="8" t="s">
        <v>46</v>
      </c>
      <c r="B18" s="20"/>
      <c r="C18" s="12">
        <v>300</v>
      </c>
      <c r="D18" s="28"/>
    </row>
    <row r="19" spans="1:5" x14ac:dyDescent="0.35">
      <c r="A19" s="5" t="s">
        <v>4</v>
      </c>
      <c r="B19" s="13">
        <f>SUM(B12:B18)</f>
        <v>2200</v>
      </c>
      <c r="C19" s="13">
        <f>SUM(C12:C18)</f>
        <v>9700</v>
      </c>
      <c r="D19" s="28"/>
    </row>
    <row r="20" spans="1:5" x14ac:dyDescent="0.35">
      <c r="A20" s="4"/>
      <c r="B20" s="19"/>
      <c r="C20" s="12"/>
      <c r="D20" s="28"/>
    </row>
    <row r="21" spans="1:5" ht="21" x14ac:dyDescent="0.4">
      <c r="A21" s="24" t="s">
        <v>47</v>
      </c>
      <c r="B21" s="19"/>
      <c r="C21" s="12"/>
      <c r="D21" s="28"/>
    </row>
    <row r="22" spans="1:5" ht="21" x14ac:dyDescent="0.4">
      <c r="A22" s="1" t="s">
        <v>13</v>
      </c>
      <c r="B22" s="12">
        <v>4650</v>
      </c>
      <c r="C22" s="12">
        <v>5400</v>
      </c>
      <c r="D22" s="25" t="s">
        <v>93</v>
      </c>
      <c r="E22" s="10"/>
    </row>
    <row r="23" spans="1:5" x14ac:dyDescent="0.35">
      <c r="A23" s="1" t="s">
        <v>14</v>
      </c>
      <c r="B23" s="12">
        <v>2457</v>
      </c>
      <c r="C23" s="12">
        <v>2000</v>
      </c>
      <c r="D23" s="25" t="s">
        <v>94</v>
      </c>
      <c r="E23" s="3"/>
    </row>
    <row r="24" spans="1:5" x14ac:dyDescent="0.35">
      <c r="A24" s="1" t="s">
        <v>15</v>
      </c>
      <c r="B24" s="12">
        <v>2457</v>
      </c>
      <c r="C24" s="12">
        <v>2000</v>
      </c>
      <c r="D24" s="25" t="s">
        <v>94</v>
      </c>
      <c r="E24" s="3"/>
    </row>
    <row r="25" spans="1:5" x14ac:dyDescent="0.35">
      <c r="A25" s="1" t="s">
        <v>16</v>
      </c>
      <c r="B25" s="12">
        <v>2457</v>
      </c>
      <c r="C25" s="12">
        <v>2000</v>
      </c>
      <c r="D25" s="25" t="s">
        <v>94</v>
      </c>
      <c r="E25" s="3"/>
    </row>
    <row r="26" spans="1:5" x14ac:dyDescent="0.35">
      <c r="A26" s="1" t="s">
        <v>17</v>
      </c>
      <c r="B26" s="12">
        <v>3791</v>
      </c>
      <c r="C26" s="12">
        <v>2000</v>
      </c>
      <c r="D26" s="25" t="s">
        <v>94</v>
      </c>
      <c r="E26" s="3"/>
    </row>
    <row r="27" spans="1:5" x14ac:dyDescent="0.35">
      <c r="A27" s="1" t="s">
        <v>18</v>
      </c>
      <c r="B27" s="12">
        <v>3791</v>
      </c>
      <c r="C27" s="12">
        <v>2000</v>
      </c>
      <c r="D27" s="25" t="s">
        <v>94</v>
      </c>
      <c r="E27" s="3"/>
    </row>
    <row r="28" spans="1:5" x14ac:dyDescent="0.35">
      <c r="A28" s="1" t="s">
        <v>19</v>
      </c>
      <c r="B28" s="12">
        <v>3791</v>
      </c>
      <c r="C28" s="12">
        <v>2000</v>
      </c>
      <c r="D28" s="25" t="s">
        <v>94</v>
      </c>
    </row>
    <row r="29" spans="1:5" ht="21" x14ac:dyDescent="0.4">
      <c r="A29" s="1" t="s">
        <v>66</v>
      </c>
      <c r="B29" s="12"/>
      <c r="C29" s="12">
        <v>500</v>
      </c>
      <c r="D29" s="25" t="s">
        <v>95</v>
      </c>
      <c r="E29" s="10"/>
    </row>
    <row r="30" spans="1:5" ht="21" x14ac:dyDescent="0.4">
      <c r="A30" s="1" t="s">
        <v>96</v>
      </c>
      <c r="B30" s="12"/>
      <c r="C30" s="14">
        <v>1000</v>
      </c>
      <c r="D30" s="25" t="s">
        <v>102</v>
      </c>
      <c r="E30" s="10"/>
    </row>
    <row r="31" spans="1:5" x14ac:dyDescent="0.35">
      <c r="A31" s="1" t="s">
        <v>21</v>
      </c>
      <c r="B31" s="12">
        <v>1000</v>
      </c>
      <c r="C31" s="14">
        <v>1000</v>
      </c>
      <c r="D31" s="29"/>
    </row>
    <row r="32" spans="1:5" x14ac:dyDescent="0.35">
      <c r="A32" s="9" t="s">
        <v>34</v>
      </c>
      <c r="B32" s="63"/>
      <c r="C32" s="12">
        <v>500</v>
      </c>
      <c r="D32" s="25" t="s">
        <v>111</v>
      </c>
    </row>
    <row r="33" spans="1:4" x14ac:dyDescent="0.35">
      <c r="A33" s="9" t="s">
        <v>112</v>
      </c>
      <c r="B33" s="63"/>
      <c r="C33" s="12"/>
      <c r="D33" s="25" t="s">
        <v>113</v>
      </c>
    </row>
    <row r="34" spans="1:4" x14ac:dyDescent="0.35">
      <c r="A34" s="1" t="s">
        <v>23</v>
      </c>
      <c r="B34" s="12">
        <v>600</v>
      </c>
      <c r="C34" s="12">
        <v>600</v>
      </c>
    </row>
    <row r="35" spans="1:4" x14ac:dyDescent="0.35">
      <c r="A35" s="1" t="s">
        <v>20</v>
      </c>
      <c r="B35" s="12">
        <v>125</v>
      </c>
      <c r="C35" s="12">
        <v>125</v>
      </c>
    </row>
    <row r="36" spans="1:4" x14ac:dyDescent="0.35">
      <c r="A36" s="1" t="s">
        <v>22</v>
      </c>
      <c r="B36" s="12">
        <v>50</v>
      </c>
      <c r="C36" s="12">
        <v>50</v>
      </c>
      <c r="D36" s="30"/>
    </row>
    <row r="37" spans="1:4" x14ac:dyDescent="0.35">
      <c r="A37" s="5" t="s">
        <v>4</v>
      </c>
      <c r="B37" s="13">
        <f>SUM(B22:B36)</f>
        <v>25169</v>
      </c>
      <c r="C37" s="13">
        <f>SUM(C22:C36)</f>
        <v>21175</v>
      </c>
      <c r="D37" s="30"/>
    </row>
    <row r="38" spans="1:4" x14ac:dyDescent="0.35">
      <c r="A38" s="5"/>
      <c r="B38" s="13"/>
      <c r="C38" s="13"/>
      <c r="D38" s="30"/>
    </row>
    <row r="39" spans="1:4" ht="21" x14ac:dyDescent="0.4">
      <c r="A39" s="24" t="s">
        <v>48</v>
      </c>
      <c r="B39" s="19"/>
      <c r="C39" s="12"/>
    </row>
    <row r="40" spans="1:4" x14ac:dyDescent="0.35">
      <c r="A40" s="1" t="s">
        <v>12</v>
      </c>
      <c r="B40" s="41">
        <v>1500</v>
      </c>
      <c r="C40" s="12">
        <v>1000</v>
      </c>
      <c r="D40" s="31" t="s">
        <v>70</v>
      </c>
    </row>
    <row r="41" spans="1:4" x14ac:dyDescent="0.35">
      <c r="A41" s="1" t="s">
        <v>30</v>
      </c>
      <c r="B41" s="12">
        <v>600</v>
      </c>
      <c r="C41" s="12">
        <v>600</v>
      </c>
    </row>
    <row r="42" spans="1:4" x14ac:dyDescent="0.35">
      <c r="A42" s="1" t="s">
        <v>9</v>
      </c>
      <c r="B42" s="12">
        <v>450</v>
      </c>
      <c r="C42" s="12">
        <v>450</v>
      </c>
    </row>
    <row r="43" spans="1:4" x14ac:dyDescent="0.35">
      <c r="A43" s="1" t="s">
        <v>10</v>
      </c>
      <c r="B43" s="12">
        <v>630</v>
      </c>
      <c r="C43" s="12">
        <v>630</v>
      </c>
    </row>
    <row r="44" spans="1:4" x14ac:dyDescent="0.35">
      <c r="A44" s="1" t="s">
        <v>11</v>
      </c>
      <c r="B44" s="41">
        <v>300</v>
      </c>
      <c r="C44" s="12">
        <v>300</v>
      </c>
      <c r="D44" s="25" t="s">
        <v>103</v>
      </c>
    </row>
    <row r="45" spans="1:4" x14ac:dyDescent="0.35">
      <c r="A45" s="5" t="s">
        <v>4</v>
      </c>
      <c r="B45" s="13">
        <f>SUM(B40:B44)</f>
        <v>3480</v>
      </c>
      <c r="C45" s="13">
        <f>SUM(C40:C44)</f>
        <v>2980</v>
      </c>
    </row>
    <row r="46" spans="1:4" x14ac:dyDescent="0.35">
      <c r="A46" s="4"/>
      <c r="B46" s="18"/>
      <c r="C46" s="12"/>
    </row>
    <row r="47" spans="1:4" ht="21" x14ac:dyDescent="0.4">
      <c r="A47" s="24" t="s">
        <v>84</v>
      </c>
      <c r="B47" s="19"/>
      <c r="C47" s="12"/>
    </row>
    <row r="48" spans="1:4" x14ac:dyDescent="0.35">
      <c r="A48" s="1" t="s">
        <v>25</v>
      </c>
      <c r="B48" s="12">
        <v>18000</v>
      </c>
      <c r="C48" s="12">
        <v>18000</v>
      </c>
    </row>
    <row r="49" spans="1:4" x14ac:dyDescent="0.35">
      <c r="A49" s="1" t="s">
        <v>24</v>
      </c>
      <c r="B49" s="12">
        <v>750</v>
      </c>
      <c r="C49" s="12">
        <v>750</v>
      </c>
    </row>
    <row r="50" spans="1:4" x14ac:dyDescent="0.35">
      <c r="A50" s="1" t="s">
        <v>97</v>
      </c>
      <c r="B50" s="12">
        <v>150</v>
      </c>
      <c r="C50" s="12">
        <v>600</v>
      </c>
    </row>
    <row r="51" spans="1:4" x14ac:dyDescent="0.35">
      <c r="A51" s="6" t="s">
        <v>26</v>
      </c>
      <c r="B51" s="12">
        <v>0</v>
      </c>
      <c r="C51" s="12">
        <v>0</v>
      </c>
    </row>
    <row r="52" spans="1:4" x14ac:dyDescent="0.35">
      <c r="A52" s="6" t="s">
        <v>108</v>
      </c>
      <c r="B52" s="12"/>
      <c r="C52" s="12">
        <v>1000</v>
      </c>
    </row>
    <row r="53" spans="1:4" x14ac:dyDescent="0.35">
      <c r="A53" s="6" t="s">
        <v>109</v>
      </c>
      <c r="B53" s="12"/>
      <c r="C53" s="12">
        <v>1000</v>
      </c>
    </row>
    <row r="54" spans="1:4" x14ac:dyDescent="0.35">
      <c r="A54" s="7" t="s">
        <v>29</v>
      </c>
      <c r="B54" s="14">
        <v>0</v>
      </c>
      <c r="C54" s="14">
        <v>0</v>
      </c>
    </row>
    <row r="55" spans="1:4" x14ac:dyDescent="0.35">
      <c r="A55" s="5" t="s">
        <v>4</v>
      </c>
      <c r="B55" s="13">
        <f>SUM(B48:B54)</f>
        <v>18900</v>
      </c>
      <c r="C55" s="13">
        <f>SUM(C48:C54)</f>
        <v>21350</v>
      </c>
    </row>
    <row r="56" spans="1:4" x14ac:dyDescent="0.35">
      <c r="A56" s="4"/>
      <c r="B56" s="19"/>
      <c r="C56" s="12"/>
    </row>
    <row r="57" spans="1:4" ht="21" x14ac:dyDescent="0.4">
      <c r="A57" s="21" t="s">
        <v>78</v>
      </c>
      <c r="B57" s="13"/>
      <c r="C57" s="13"/>
      <c r="D57"/>
    </row>
    <row r="58" spans="1:4" x14ac:dyDescent="0.35">
      <c r="A58" s="8" t="s">
        <v>86</v>
      </c>
      <c r="B58" s="12"/>
      <c r="C58" s="12">
        <v>15000</v>
      </c>
      <c r="D58" s="59" t="s">
        <v>104</v>
      </c>
    </row>
    <row r="59" spans="1:4" x14ac:dyDescent="0.35">
      <c r="A59" s="62" t="s">
        <v>80</v>
      </c>
      <c r="B59" s="63"/>
      <c r="C59" s="12">
        <v>5000</v>
      </c>
      <c r="D59" s="25" t="s">
        <v>99</v>
      </c>
    </row>
    <row r="60" spans="1:4" x14ac:dyDescent="0.35">
      <c r="A60" s="8" t="s">
        <v>43</v>
      </c>
      <c r="B60" s="12"/>
      <c r="C60" s="12">
        <v>1200</v>
      </c>
      <c r="D60" s="59" t="s">
        <v>98</v>
      </c>
    </row>
    <row r="61" spans="1:4" x14ac:dyDescent="0.35">
      <c r="A61" s="8" t="s">
        <v>52</v>
      </c>
      <c r="B61" s="12"/>
      <c r="C61" s="12">
        <v>2000</v>
      </c>
      <c r="D61" s="25"/>
    </row>
    <row r="62" spans="1:4" x14ac:dyDescent="0.35">
      <c r="A62" s="8" t="s">
        <v>42</v>
      </c>
      <c r="B62" s="12"/>
      <c r="C62" s="12">
        <v>800</v>
      </c>
      <c r="D62" s="25" t="s">
        <v>100</v>
      </c>
    </row>
    <row r="63" spans="1:4" x14ac:dyDescent="0.35">
      <c r="A63" s="8" t="s">
        <v>64</v>
      </c>
      <c r="B63" s="12"/>
      <c r="C63" s="12">
        <v>250</v>
      </c>
      <c r="D63" s="25" t="s">
        <v>100</v>
      </c>
    </row>
    <row r="64" spans="1:4" x14ac:dyDescent="0.35">
      <c r="A64" s="8" t="s">
        <v>41</v>
      </c>
      <c r="B64" s="12"/>
      <c r="C64" s="12">
        <v>250</v>
      </c>
      <c r="D64" s="25" t="s">
        <v>100</v>
      </c>
    </row>
    <row r="65" spans="1:10" s="25" customFormat="1" x14ac:dyDescent="0.35">
      <c r="A65" s="5" t="s">
        <v>4</v>
      </c>
      <c r="B65" s="12"/>
      <c r="C65" s="13">
        <f>SUM(C58:C64)</f>
        <v>24500</v>
      </c>
      <c r="D65" s="30"/>
      <c r="J65" s="11"/>
    </row>
    <row r="66" spans="1:10" x14ac:dyDescent="0.35">
      <c r="A66" s="61"/>
      <c r="B66" s="13"/>
      <c r="C66" s="13"/>
    </row>
    <row r="67" spans="1:10" ht="21" x14ac:dyDescent="0.4">
      <c r="A67" s="21" t="s">
        <v>77</v>
      </c>
      <c r="B67" s="13"/>
      <c r="C67" s="13"/>
    </row>
    <row r="68" spans="1:10" x14ac:dyDescent="0.35">
      <c r="A68" s="60" t="s">
        <v>79</v>
      </c>
      <c r="B68" s="46"/>
      <c r="C68" s="46">
        <v>2600</v>
      </c>
      <c r="D68" s="59"/>
    </row>
    <row r="69" spans="1:10" x14ac:dyDescent="0.35">
      <c r="A69" s="8" t="s">
        <v>69</v>
      </c>
      <c r="B69" s="12"/>
      <c r="C69" s="12">
        <v>0</v>
      </c>
      <c r="D69" s="30" t="s">
        <v>75</v>
      </c>
    </row>
    <row r="70" spans="1:10" x14ac:dyDescent="0.35">
      <c r="A70" s="8" t="s">
        <v>58</v>
      </c>
      <c r="B70" s="20"/>
      <c r="C70" s="12">
        <v>0</v>
      </c>
      <c r="D70" s="31" t="s">
        <v>67</v>
      </c>
    </row>
    <row r="71" spans="1:10" x14ac:dyDescent="0.35">
      <c r="A71" s="8" t="s">
        <v>44</v>
      </c>
      <c r="B71" s="20"/>
      <c r="C71" s="12">
        <v>0</v>
      </c>
      <c r="D71" s="31" t="s">
        <v>65</v>
      </c>
    </row>
    <row r="72" spans="1:10" x14ac:dyDescent="0.35">
      <c r="A72" s="8" t="s">
        <v>45</v>
      </c>
      <c r="B72" s="20"/>
      <c r="C72" s="12">
        <v>0</v>
      </c>
      <c r="D72" s="47" t="s">
        <v>68</v>
      </c>
    </row>
    <row r="73" spans="1:10" x14ac:dyDescent="0.35">
      <c r="A73" s="5" t="s">
        <v>4</v>
      </c>
      <c r="B73" s="12"/>
      <c r="C73" s="13">
        <f>SUM(C68:C72)</f>
        <v>2600</v>
      </c>
      <c r="D73" s="30"/>
    </row>
    <row r="74" spans="1:10" ht="18.600000000000001" thickBot="1" x14ac:dyDescent="0.4">
      <c r="A74" s="64"/>
      <c r="B74" s="45"/>
      <c r="C74" s="65"/>
      <c r="D74" s="30"/>
    </row>
    <row r="75" spans="1:10" ht="18.600000000000001" thickBot="1" x14ac:dyDescent="0.4">
      <c r="A75" s="75" t="s">
        <v>83</v>
      </c>
      <c r="B75" s="76">
        <f>SUM(B55,B45,B37,B19,B9)</f>
        <v>53299</v>
      </c>
      <c r="C75" s="77">
        <f>SUM(C73,C65,C55,C45,C37,C19,C9)</f>
        <v>84355</v>
      </c>
      <c r="D75" s="30"/>
    </row>
    <row r="77" spans="1:10" ht="21" x14ac:dyDescent="0.4">
      <c r="A77" s="34" t="s">
        <v>31</v>
      </c>
    </row>
    <row r="78" spans="1:10" ht="21" x14ac:dyDescent="0.4">
      <c r="A78" s="32" t="s">
        <v>81</v>
      </c>
      <c r="B78" s="12" t="s">
        <v>36</v>
      </c>
      <c r="C78" s="12" t="s">
        <v>35</v>
      </c>
    </row>
    <row r="79" spans="1:10" x14ac:dyDescent="0.35">
      <c r="A79" s="8" t="s">
        <v>107</v>
      </c>
      <c r="B79" s="12"/>
      <c r="C79" s="12">
        <v>15000</v>
      </c>
      <c r="D79" s="25" t="s">
        <v>114</v>
      </c>
    </row>
    <row r="80" spans="1:10" x14ac:dyDescent="0.35">
      <c r="A80" s="8" t="s">
        <v>110</v>
      </c>
      <c r="B80" s="12"/>
      <c r="C80" s="12">
        <v>5000</v>
      </c>
      <c r="D80" s="25" t="s">
        <v>87</v>
      </c>
    </row>
    <row r="81" spans="1:10" x14ac:dyDescent="0.35">
      <c r="A81" s="8" t="s">
        <v>101</v>
      </c>
      <c r="B81" s="12"/>
      <c r="C81" s="12">
        <v>2000</v>
      </c>
      <c r="D81" s="25" t="s">
        <v>87</v>
      </c>
    </row>
    <row r="82" spans="1:10" x14ac:dyDescent="0.35">
      <c r="A82" s="8" t="s">
        <v>76</v>
      </c>
      <c r="B82" s="12"/>
      <c r="C82" s="12">
        <v>2500</v>
      </c>
      <c r="D82" s="25" t="s">
        <v>87</v>
      </c>
    </row>
    <row r="83" spans="1:10" s="25" customFormat="1" x14ac:dyDescent="0.35">
      <c r="A83" s="5" t="s">
        <v>4</v>
      </c>
      <c r="B83" s="12"/>
      <c r="C83" s="13">
        <f>SUM(C79:C82)</f>
        <v>24500</v>
      </c>
      <c r="D83" s="30"/>
      <c r="J83" s="11"/>
    </row>
    <row r="84" spans="1:10" x14ac:dyDescent="0.35">
      <c r="A84" s="8"/>
      <c r="B84" s="12"/>
      <c r="C84" s="22"/>
    </row>
    <row r="85" spans="1:10" ht="21" x14ac:dyDescent="0.4">
      <c r="A85" s="32" t="s">
        <v>82</v>
      </c>
      <c r="B85" s="12"/>
      <c r="C85" s="22"/>
    </row>
    <row r="86" spans="1:10" x14ac:dyDescent="0.35">
      <c r="A86" s="1" t="s">
        <v>25</v>
      </c>
      <c r="B86" s="12">
        <v>32000</v>
      </c>
      <c r="C86" s="16">
        <v>30000</v>
      </c>
      <c r="D86" s="25" t="s">
        <v>105</v>
      </c>
    </row>
    <row r="87" spans="1:10" x14ac:dyDescent="0.35">
      <c r="A87" s="8" t="s">
        <v>24</v>
      </c>
      <c r="B87" s="14">
        <v>12000</v>
      </c>
      <c r="C87" s="78">
        <v>20500</v>
      </c>
      <c r="D87" s="25" t="s">
        <v>106</v>
      </c>
    </row>
    <row r="88" spans="1:10" x14ac:dyDescent="0.35">
      <c r="A88" s="9" t="s">
        <v>39</v>
      </c>
      <c r="B88" s="16"/>
      <c r="C88" s="16">
        <v>4000</v>
      </c>
      <c r="D88" s="25" t="s">
        <v>88</v>
      </c>
    </row>
    <row r="89" spans="1:10" x14ac:dyDescent="0.35">
      <c r="A89" s="8" t="s">
        <v>32</v>
      </c>
      <c r="B89" s="12">
        <v>1000</v>
      </c>
      <c r="C89" s="16">
        <v>3000</v>
      </c>
    </row>
    <row r="90" spans="1:10" x14ac:dyDescent="0.35">
      <c r="A90" s="8" t="s">
        <v>29</v>
      </c>
      <c r="B90" s="12">
        <v>1500</v>
      </c>
      <c r="C90" s="16">
        <v>2000</v>
      </c>
    </row>
    <row r="91" spans="1:10" x14ac:dyDescent="0.35">
      <c r="A91" s="9" t="s">
        <v>33</v>
      </c>
      <c r="B91" s="12">
        <v>1500</v>
      </c>
      <c r="C91" s="16">
        <v>1500</v>
      </c>
    </row>
    <row r="92" spans="1:10" x14ac:dyDescent="0.35">
      <c r="A92" s="9" t="s">
        <v>40</v>
      </c>
      <c r="B92" s="12"/>
      <c r="C92" s="16">
        <v>500</v>
      </c>
    </row>
    <row r="93" spans="1:10" x14ac:dyDescent="0.35">
      <c r="A93" s="9" t="s">
        <v>61</v>
      </c>
      <c r="B93" s="41">
        <v>5000</v>
      </c>
      <c r="C93" s="16"/>
      <c r="D93" s="31" t="s">
        <v>59</v>
      </c>
    </row>
    <row r="94" spans="1:10" x14ac:dyDescent="0.35">
      <c r="A94" s="6" t="s">
        <v>26</v>
      </c>
      <c r="B94" s="41">
        <v>1500</v>
      </c>
      <c r="C94" s="16">
        <v>0</v>
      </c>
      <c r="D94" s="31" t="s">
        <v>60</v>
      </c>
    </row>
    <row r="95" spans="1:10" x14ac:dyDescent="0.35">
      <c r="A95" s="5" t="s">
        <v>4</v>
      </c>
      <c r="B95" s="23">
        <f>SUM(B86:B94)</f>
        <v>54500</v>
      </c>
      <c r="C95" s="23">
        <f>SUM(C86:C94)</f>
        <v>61500</v>
      </c>
    </row>
    <row r="96" spans="1:10" ht="18.600000000000001" thickBot="1" x14ac:dyDescent="0.4">
      <c r="A96" s="43"/>
      <c r="B96" s="44"/>
      <c r="C96" s="45"/>
    </row>
    <row r="97" spans="1:4" ht="18.600000000000001" thickBot="1" x14ac:dyDescent="0.4">
      <c r="A97" s="73" t="s">
        <v>49</v>
      </c>
      <c r="B97" s="74">
        <f>SUM(B80:B95)/2</f>
        <v>54500</v>
      </c>
      <c r="C97" s="74">
        <f>SUM(C95,C83)</f>
        <v>86000</v>
      </c>
    </row>
    <row r="98" spans="1:4" x14ac:dyDescent="0.35">
      <c r="A98" s="36"/>
      <c r="B98" s="37"/>
      <c r="C98" s="38"/>
    </row>
    <row r="99" spans="1:4" ht="21" x14ac:dyDescent="0.4">
      <c r="A99" s="39" t="s">
        <v>56</v>
      </c>
      <c r="B99" s="33"/>
      <c r="C99" s="35"/>
    </row>
    <row r="100" spans="1:4" ht="21" x14ac:dyDescent="0.4">
      <c r="A100" s="32" t="s">
        <v>89</v>
      </c>
      <c r="B100" s="12" t="s">
        <v>36</v>
      </c>
      <c r="C100" s="12" t="s">
        <v>35</v>
      </c>
    </row>
    <row r="101" spans="1:4" x14ac:dyDescent="0.35">
      <c r="A101" s="8" t="s">
        <v>53</v>
      </c>
      <c r="B101" s="12"/>
      <c r="C101" s="15">
        <v>18000</v>
      </c>
    </row>
    <row r="102" spans="1:4" x14ac:dyDescent="0.35">
      <c r="A102" s="8" t="s">
        <v>51</v>
      </c>
      <c r="B102" s="12"/>
      <c r="C102" s="15">
        <v>4278</v>
      </c>
      <c r="D102" s="25" t="s">
        <v>87</v>
      </c>
    </row>
    <row r="103" spans="1:4" x14ac:dyDescent="0.35">
      <c r="A103" s="8" t="s">
        <v>63</v>
      </c>
      <c r="B103" s="46"/>
      <c r="C103" s="16">
        <v>1849</v>
      </c>
      <c r="D103" s="25" t="s">
        <v>87</v>
      </c>
    </row>
    <row r="104" spans="1:4" x14ac:dyDescent="0.35">
      <c r="A104" s="5" t="s">
        <v>55</v>
      </c>
      <c r="B104" s="23"/>
      <c r="C104" s="23">
        <f>SUM(C101:C103)</f>
        <v>24127</v>
      </c>
    </row>
    <row r="105" spans="1:4" x14ac:dyDescent="0.35">
      <c r="A105" s="55"/>
      <c r="B105" s="56"/>
      <c r="C105" s="57"/>
    </row>
    <row r="106" spans="1:4" ht="21" x14ac:dyDescent="0.4">
      <c r="A106" s="32" t="s">
        <v>90</v>
      </c>
      <c r="B106" s="12" t="s">
        <v>36</v>
      </c>
      <c r="C106" s="12" t="s">
        <v>35</v>
      </c>
    </row>
    <row r="107" spans="1:4" x14ac:dyDescent="0.35">
      <c r="A107" s="58" t="s">
        <v>72</v>
      </c>
      <c r="B107" s="23"/>
      <c r="C107" s="23">
        <f>C$104</f>
        <v>24127</v>
      </c>
    </row>
    <row r="108" spans="1:4" x14ac:dyDescent="0.35">
      <c r="A108" s="58" t="s">
        <v>71</v>
      </c>
      <c r="B108" s="69"/>
      <c r="C108" s="69">
        <f>C$97</f>
        <v>86000</v>
      </c>
    </row>
    <row r="109" spans="1:4" ht="18.600000000000001" thickBot="1" x14ac:dyDescent="0.4">
      <c r="A109" s="70" t="s">
        <v>73</v>
      </c>
      <c r="B109" s="71"/>
      <c r="C109" s="65">
        <f>-C75</f>
        <v>-84355</v>
      </c>
    </row>
    <row r="110" spans="1:4" ht="18.600000000000001" thickBot="1" x14ac:dyDescent="0.4">
      <c r="A110" s="66" t="s">
        <v>74</v>
      </c>
      <c r="B110" s="67"/>
      <c r="C110" s="67">
        <f>SUM(C107:C109)</f>
        <v>25772</v>
      </c>
    </row>
    <row r="111" spans="1:4" x14ac:dyDescent="0.35">
      <c r="A111" s="72"/>
      <c r="B111" s="54"/>
      <c r="C111" s="38"/>
    </row>
  </sheetData>
  <phoneticPr fontId="8" type="noConversion"/>
  <pageMargins left="0.7" right="0.7" top="0.75" bottom="0.75" header="0.3" footer="0.3"/>
  <pageSetup scale="62" fitToHeight="0" orientation="portrait" horizontalDpi="1200" verticalDpi="1200" r:id="rId1"/>
  <headerFooter>
    <oddHeader>&amp;C&amp;"Calibri,Regular"&amp;K000000Isaac Dickson PTO Budget_x000D_</oddHeader>
  </headerFooter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xandriabirk</dc:creator>
  <cp:lastModifiedBy>Matthew Menne</cp:lastModifiedBy>
  <cp:lastPrinted>2016-10-04T20:34:21Z</cp:lastPrinted>
  <dcterms:created xsi:type="dcterms:W3CDTF">2016-08-24T02:10:28Z</dcterms:created>
  <dcterms:modified xsi:type="dcterms:W3CDTF">2016-12-01T21:58:03Z</dcterms:modified>
</cp:coreProperties>
</file>